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.Kalugina\Desktop\Кровли кап.ремонт 2018\"/>
    </mc:Choice>
  </mc:AlternateContent>
  <bookViews>
    <workbookView xWindow="0" yWindow="0" windowWidth="28800" windowHeight="12435" activeTab="2"/>
  </bookViews>
  <sheets>
    <sheet name="прил 1." sheetId="5" r:id="rId1"/>
    <sheet name="прил 2." sheetId="6" r:id="rId2"/>
    <sheet name="прил 3." sheetId="11" r:id="rId3"/>
  </sheets>
  <definedNames>
    <definedName name="_xlnm.Print_Area" localSheetId="0">'прил 1.'!$A$1:$S$29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8" i="5" l="1"/>
  <c r="L28" i="5"/>
  <c r="Q27" i="5" l="1"/>
  <c r="R27" i="5" s="1"/>
  <c r="N27" i="6" l="1"/>
  <c r="M27" i="6"/>
  <c r="C27" i="6"/>
  <c r="P17" i="5"/>
  <c r="P18" i="5"/>
  <c r="P19" i="5"/>
  <c r="P20" i="5"/>
  <c r="P21" i="5"/>
  <c r="P22" i="5"/>
  <c r="P23" i="5"/>
  <c r="P24" i="5"/>
  <c r="P25" i="5"/>
  <c r="P26" i="5"/>
  <c r="P27" i="5"/>
  <c r="P16" i="5"/>
  <c r="R19" i="5"/>
  <c r="R20" i="5"/>
  <c r="R21" i="5"/>
  <c r="R22" i="5"/>
  <c r="R23" i="5"/>
  <c r="R24" i="5"/>
  <c r="R25" i="5"/>
  <c r="R26" i="5"/>
  <c r="L17" i="5"/>
  <c r="L18" i="5"/>
  <c r="L19" i="5"/>
  <c r="L20" i="5"/>
  <c r="L21" i="5"/>
  <c r="L22" i="5"/>
  <c r="L23" i="5"/>
  <c r="L24" i="5"/>
  <c r="L25" i="5"/>
  <c r="L26" i="5"/>
  <c r="L16" i="5"/>
  <c r="R18" i="5"/>
  <c r="R17" i="5"/>
  <c r="R16" i="5"/>
  <c r="K29" i="5"/>
  <c r="J29" i="5"/>
  <c r="I29" i="5"/>
  <c r="H29" i="5"/>
  <c r="N17" i="6" l="1"/>
  <c r="N18" i="6"/>
  <c r="N19" i="6"/>
  <c r="N20" i="6"/>
  <c r="N21" i="6"/>
  <c r="N22" i="6"/>
  <c r="N23" i="6"/>
  <c r="N16" i="6"/>
  <c r="N15" i="6"/>
  <c r="N14" i="6"/>
  <c r="F17" i="6" l="1"/>
  <c r="F18" i="6"/>
  <c r="F19" i="6"/>
  <c r="F20" i="6"/>
  <c r="F21" i="6"/>
  <c r="F22" i="6"/>
  <c r="F23" i="6"/>
  <c r="F16" i="6"/>
  <c r="F15" i="6"/>
  <c r="F14" i="6"/>
  <c r="J24" i="6"/>
  <c r="L29" i="5" l="1"/>
  <c r="P29" i="5"/>
  <c r="I27" i="6"/>
  <c r="O29" i="5" l="1"/>
  <c r="L27" i="6" l="1"/>
  <c r="K27" i="6"/>
  <c r="J27" i="6" l="1"/>
  <c r="E27" i="6"/>
  <c r="F27" i="6"/>
</calcChain>
</file>

<file path=xl/sharedStrings.xml><?xml version="1.0" encoding="utf-8"?>
<sst xmlns="http://schemas.openxmlformats.org/spreadsheetml/2006/main" count="177" uniqueCount="87">
  <si>
    <t>N п/п</t>
  </si>
  <si>
    <t>Адрес МКД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</si>
  <si>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</si>
  <si>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</si>
  <si>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</si>
  <si>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</si>
  <si>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</si>
  <si>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</si>
  <si>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</si>
  <si>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</si>
  <si>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</si>
  <si>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</si>
  <si>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</si>
  <si>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ввода в эксплуатацию</t>
  </si>
  <si>
    <t>завершение последнего капитального ремонта</t>
  </si>
  <si>
    <t>всего:</t>
  </si>
  <si>
    <t>в том числе жилых помещений, находящихся в собственности граждан</t>
  </si>
  <si>
    <t>в том числе:</t>
  </si>
  <si>
    <t>за счет Фонда содействия реформирования ЖКХ</t>
  </si>
  <si>
    <t>за счет средств окружного бюджета</t>
  </si>
  <si>
    <t>за счет средств местного бюджета</t>
  </si>
  <si>
    <t>за счет средств собственников помещений в МКД</t>
  </si>
  <si>
    <t>кв. м</t>
  </si>
  <si>
    <t>чел.</t>
  </si>
  <si>
    <t>руб.</t>
  </si>
  <si>
    <t>руб./кв. м</t>
  </si>
  <si>
    <t>Х</t>
  </si>
  <si>
    <t>Стоимость капитального ремонта, всего</t>
  </si>
  <si>
    <t>Виды работ, установленные частью 1 статьи 166 Жилищного Кодекса Российской Федерации</t>
  </si>
  <si>
    <t>Дополнительные виды работ, установленные статьей 11 Закона Чукотского автономного округа от 21.10.2013 г. N 108-ОЗ "Об организации проведения капитального ремонта общего имущества в многоквартирных домах, расположенных на территории Чукотского автономного округа"</t>
  </si>
  <si>
    <t>ремонт внутридомовых инженерных систем</t>
  </si>
  <si>
    <t>ремонт крыши</t>
  </si>
  <si>
    <t>ремонт подвальных помещений</t>
  </si>
  <si>
    <t>ремонт фасада</t>
  </si>
  <si>
    <t>ремонт фундамента</t>
  </si>
  <si>
    <t>Разработка проектной документации (в случае если подготовка проектной документации необходима в соответствии с законодательством о градостроительной деятельности)</t>
  </si>
  <si>
    <t>Энергетическое обследование многоквартирного дома</t>
  </si>
  <si>
    <t>Техническая инвентаризация и паспортизация многоквартирного дома</t>
  </si>
  <si>
    <t>кол-во</t>
  </si>
  <si>
    <t>II. Реестр</t>
  </si>
  <si>
    <t>городской округ Анадырь</t>
  </si>
  <si>
    <t>Итого по городскому округу Анадырь</t>
  </si>
  <si>
    <t>III. Планируемые показатели</t>
  </si>
  <si>
    <t>Наименование МО</t>
  </si>
  <si>
    <t>общая площадь МКД, всего</t>
  </si>
  <si>
    <t>Количество МКД</t>
  </si>
  <si>
    <t>I квартал</t>
  </si>
  <si>
    <t>II квартал</t>
  </si>
  <si>
    <t>III квартал</t>
  </si>
  <si>
    <t>IV квартал</t>
  </si>
  <si>
    <t>ед.</t>
  </si>
  <si>
    <t>Панельный</t>
  </si>
  <si>
    <t xml:space="preserve">Отке </t>
  </si>
  <si>
    <t xml:space="preserve">установку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электрической энергии, газа)
</t>
  </si>
  <si>
    <t>Утверждаю</t>
  </si>
  <si>
    <t>Ленина 29</t>
  </si>
  <si>
    <t>Блочный</t>
  </si>
  <si>
    <t xml:space="preserve">Ленина </t>
  </si>
  <si>
    <t xml:space="preserve">Полярная </t>
  </si>
  <si>
    <t>Отке 56</t>
  </si>
  <si>
    <t>многоквартирных домов по видам работ и (или) услуг, включенных в Краткосрочный план реализации Региональной программы "Капитальный ремонт общего имущества в многоквартирных домах, расположенных на территории Чукотского автономного округа на 2014 - 2043 годы" на 2018 год</t>
  </si>
  <si>
    <t>I. Перечень многоквартирных домов, включенных в Краткосрочный план реализации Региональной программы "Капитальный ремонт общего имущества в многоквартирных домах, расположенных на территории Чукотского автономного округа на 2014 - 2043 годы" на 2018 год</t>
  </si>
  <si>
    <t>выполнения краткосрочного плана реализации Региональной программы "Капитальный ремонт общего имущества в многоквартирных домах, расположенных на территории Чукотского автономного округа на 2014 - 2043 годы" на 2018 год</t>
  </si>
  <si>
    <t>Ленина 40б</t>
  </si>
  <si>
    <t>Ленина 51</t>
  </si>
  <si>
    <t>Ленина 53</t>
  </si>
  <si>
    <t>Горького 2</t>
  </si>
  <si>
    <t>Отке 41</t>
  </si>
  <si>
    <t>Строителей 5</t>
  </si>
  <si>
    <t>Энергетиков 28</t>
  </si>
  <si>
    <t>Отке 50</t>
  </si>
  <si>
    <t>Ленина 46б</t>
  </si>
  <si>
    <t>Полярная 22</t>
  </si>
  <si>
    <t>40б</t>
  </si>
  <si>
    <t>46б</t>
  </si>
  <si>
    <t xml:space="preserve">Энергетиков </t>
  </si>
  <si>
    <t xml:space="preserve">Строителей </t>
  </si>
  <si>
    <t xml:space="preserve">Горького </t>
  </si>
  <si>
    <t>Глава Администрации ГО Анадырь</t>
  </si>
  <si>
    <t>И.В. Давиденко_________________</t>
  </si>
  <si>
    <t xml:space="preserve"> Глава Администрации ГО Анадырь</t>
  </si>
  <si>
    <t>IV квартал 2018 года</t>
  </si>
  <si>
    <t>Рультытегина</t>
  </si>
  <si>
    <t>Рультытегина 15</t>
  </si>
  <si>
    <r>
      <rPr>
        <sz val="14"/>
        <color theme="1"/>
        <rFont val="Times New Roman"/>
        <family val="1"/>
        <charset val="204"/>
      </rPr>
      <t xml:space="preserve">                            </t>
    </r>
    <r>
      <rPr>
        <u/>
        <sz val="14"/>
        <color theme="1"/>
        <rFont val="Times New Roman"/>
        <family val="1"/>
        <charset val="204"/>
      </rPr>
      <t xml:space="preserve">     26 марта  2018 года</t>
    </r>
  </si>
  <si>
    <r>
      <rPr>
        <sz val="16"/>
        <color theme="1"/>
        <rFont val="Times New Roman"/>
        <family val="1"/>
        <charset val="204"/>
      </rPr>
      <t xml:space="preserve">                       </t>
    </r>
    <r>
      <rPr>
        <u/>
        <sz val="16"/>
        <color theme="1"/>
        <rFont val="Times New Roman"/>
        <family val="1"/>
        <charset val="204"/>
      </rPr>
      <t xml:space="preserve">  26 марта 2018 года</t>
    </r>
  </si>
  <si>
    <r>
      <rPr>
        <sz val="14"/>
        <color theme="1"/>
        <rFont val="Times New Roman"/>
        <family val="1"/>
        <charset val="204"/>
      </rPr>
      <t xml:space="preserve">                          </t>
    </r>
    <r>
      <rPr>
        <u/>
        <sz val="14"/>
        <color theme="1"/>
        <rFont val="Times New Roman"/>
        <family val="1"/>
        <charset val="204"/>
      </rPr>
      <t xml:space="preserve">      26 марта 2018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</si>
</sst>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.0"/>
    <numFmt numFmtId="165" formatCode="_-* #,##0.00_р_._-;\-* #,##0.00_р_._-;_-* &quot;-&quot;?_р_._-;_-@_-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6282F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4" fontId="5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65" fontId="10" fillId="2" borderId="6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4" fontId="8" fillId="0" borderId="0" xfId="0" applyNumberFormat="1" applyFont="1"/>
    <xf numFmtId="4" fontId="11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5" fillId="0" borderId="0" xfId="0" applyFont="1" applyAlignment="1"/>
    <xf numFmtId="0" fontId="17" fillId="0" borderId="0" xfId="0" applyFont="1"/>
    <xf numFmtId="0" fontId="16" fillId="0" borderId="0" xfId="0" applyFont="1" applyAlignment="1"/>
    <xf numFmtId="165" fontId="8" fillId="2" borderId="1" xfId="0" applyNumberFormat="1" applyFont="1" applyFill="1" applyBorder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V32"/>
  <sheetViews>
    <sheetView view="pageBreakPreview" zoomScale="69" zoomScaleNormal="85" zoomScaleSheetLayoutView="69" workbookViewId="0">
      <selection activeCell="B6" sqref="B6:D6"/>
    </sheetView>
  </sheetViews>
  <sheetFormatPr defaultRowHeight="15.75" x14ac:dyDescent="0.25"/>
  <cols>
    <col min="1" max="1" width="5" style="4" customWidth="1"/>
    <col min="2" max="2" width="23" style="9" customWidth="1"/>
    <col min="3" max="3" width="13.42578125" style="9" customWidth="1"/>
    <col min="4" max="4" width="11.7109375" style="9" customWidth="1"/>
    <col min="5" max="5" width="10.5703125" style="9" customWidth="1"/>
    <col min="6" max="6" width="7" style="9" customWidth="1"/>
    <col min="7" max="7" width="6.42578125" style="9" customWidth="1"/>
    <col min="8" max="8" width="13.5703125" style="9" customWidth="1"/>
    <col min="9" max="9" width="11" style="9" customWidth="1"/>
    <col min="10" max="10" width="13.7109375" style="9" customWidth="1"/>
    <col min="11" max="11" width="11.85546875" style="9" customWidth="1"/>
    <col min="12" max="12" width="16.42578125" style="9" customWidth="1"/>
    <col min="13" max="13" width="19.85546875" style="9" customWidth="1"/>
    <col min="14" max="14" width="18" style="9" customWidth="1"/>
    <col min="15" max="15" width="18.140625" style="9" customWidth="1"/>
    <col min="16" max="16" width="15.7109375" style="9" customWidth="1"/>
    <col min="17" max="17" width="12" style="9" customWidth="1"/>
    <col min="18" max="18" width="12.140625" style="9" customWidth="1"/>
    <col min="19" max="19" width="10.140625" style="9" customWidth="1"/>
    <col min="20" max="21" width="9.140625" style="4"/>
    <col min="22" max="22" width="21.85546875" style="4" customWidth="1"/>
    <col min="23" max="16384" width="9.140625" style="4"/>
  </cols>
  <sheetData>
    <row r="1" spans="1:22" customFormat="1" ht="18.75" x14ac:dyDescent="0.3">
      <c r="B1" s="44"/>
      <c r="C1" s="44"/>
      <c r="D1" s="44"/>
    </row>
    <row r="2" spans="1:22" customFormat="1" ht="18.75" x14ac:dyDescent="0.3">
      <c r="B2" s="54" t="s">
        <v>54</v>
      </c>
      <c r="C2" s="54"/>
      <c r="D2" s="54"/>
      <c r="O2" s="41"/>
    </row>
    <row r="3" spans="1:22" customFormat="1" ht="18.75" x14ac:dyDescent="0.3">
      <c r="B3" s="54" t="s">
        <v>78</v>
      </c>
      <c r="C3" s="54"/>
      <c r="D3" s="54"/>
      <c r="O3" s="41"/>
    </row>
    <row r="4" spans="1:22" customFormat="1" x14ac:dyDescent="0.25">
      <c r="B4" s="54" t="s">
        <v>79</v>
      </c>
      <c r="C4" s="54"/>
      <c r="D4" s="54"/>
      <c r="O4" s="41"/>
    </row>
    <row r="5" spans="1:22" customFormat="1" x14ac:dyDescent="0.25">
      <c r="B5" s="54"/>
      <c r="C5" s="54"/>
      <c r="D5" s="54"/>
      <c r="O5" s="41"/>
    </row>
    <row r="6" spans="1:22" customFormat="1" ht="18.75" x14ac:dyDescent="0.3">
      <c r="B6" s="55" t="s">
        <v>84</v>
      </c>
      <c r="C6" s="56"/>
      <c r="D6" s="56"/>
    </row>
    <row r="7" spans="1:22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</row>
    <row r="8" spans="1:22" ht="25.5" customHeight="1" x14ac:dyDescent="0.25">
      <c r="A8" s="68" t="s">
        <v>61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2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22" x14ac:dyDescent="0.25">
      <c r="A10" s="60" t="s">
        <v>0</v>
      </c>
      <c r="B10" s="60" t="s">
        <v>1</v>
      </c>
      <c r="C10" s="63" t="s">
        <v>2</v>
      </c>
      <c r="D10" s="65"/>
      <c r="E10" s="60" t="s">
        <v>3</v>
      </c>
      <c r="F10" s="60" t="s">
        <v>4</v>
      </c>
      <c r="G10" s="60" t="s">
        <v>5</v>
      </c>
      <c r="H10" s="61" t="s">
        <v>6</v>
      </c>
      <c r="I10" s="63" t="s">
        <v>7</v>
      </c>
      <c r="J10" s="65"/>
      <c r="K10" s="61" t="s">
        <v>8</v>
      </c>
      <c r="L10" s="63" t="s">
        <v>9</v>
      </c>
      <c r="M10" s="64"/>
      <c r="N10" s="64"/>
      <c r="O10" s="64"/>
      <c r="P10" s="65"/>
      <c r="Q10" s="61" t="s">
        <v>10</v>
      </c>
      <c r="R10" s="61" t="s">
        <v>11</v>
      </c>
      <c r="S10" s="60" t="s">
        <v>12</v>
      </c>
    </row>
    <row r="11" spans="1:22" x14ac:dyDescent="0.25">
      <c r="A11" s="60"/>
      <c r="B11" s="60"/>
      <c r="C11" s="60" t="s">
        <v>13</v>
      </c>
      <c r="D11" s="60" t="s">
        <v>14</v>
      </c>
      <c r="E11" s="60"/>
      <c r="F11" s="60"/>
      <c r="G11" s="60"/>
      <c r="H11" s="69"/>
      <c r="I11" s="61" t="s">
        <v>15</v>
      </c>
      <c r="J11" s="61" t="s">
        <v>16</v>
      </c>
      <c r="K11" s="69"/>
      <c r="L11" s="61" t="s">
        <v>15</v>
      </c>
      <c r="M11" s="63" t="s">
        <v>17</v>
      </c>
      <c r="N11" s="64"/>
      <c r="O11" s="64"/>
      <c r="P11" s="65"/>
      <c r="Q11" s="69"/>
      <c r="R11" s="69"/>
      <c r="S11" s="60"/>
    </row>
    <row r="12" spans="1:22" ht="75.75" customHeight="1" x14ac:dyDescent="0.25">
      <c r="A12" s="60"/>
      <c r="B12" s="60"/>
      <c r="C12" s="60"/>
      <c r="D12" s="60"/>
      <c r="E12" s="60"/>
      <c r="F12" s="60"/>
      <c r="G12" s="60"/>
      <c r="H12" s="62"/>
      <c r="I12" s="62"/>
      <c r="J12" s="62"/>
      <c r="K12" s="62"/>
      <c r="L12" s="62"/>
      <c r="M12" s="40" t="s">
        <v>18</v>
      </c>
      <c r="N12" s="40" t="s">
        <v>19</v>
      </c>
      <c r="O12" s="40" t="s">
        <v>20</v>
      </c>
      <c r="P12" s="40" t="s">
        <v>21</v>
      </c>
      <c r="Q12" s="62"/>
      <c r="R12" s="62"/>
      <c r="S12" s="60"/>
    </row>
    <row r="13" spans="1:22" x14ac:dyDescent="0.25">
      <c r="A13" s="60"/>
      <c r="B13" s="60"/>
      <c r="C13" s="60"/>
      <c r="D13" s="60"/>
      <c r="E13" s="60"/>
      <c r="F13" s="60"/>
      <c r="G13" s="60"/>
      <c r="H13" s="20" t="s">
        <v>22</v>
      </c>
      <c r="I13" s="20" t="s">
        <v>22</v>
      </c>
      <c r="J13" s="20" t="s">
        <v>22</v>
      </c>
      <c r="K13" s="20" t="s">
        <v>23</v>
      </c>
      <c r="L13" s="20" t="s">
        <v>24</v>
      </c>
      <c r="M13" s="20" t="s">
        <v>24</v>
      </c>
      <c r="N13" s="20" t="s">
        <v>24</v>
      </c>
      <c r="O13" s="20" t="s">
        <v>24</v>
      </c>
      <c r="P13" s="20" t="s">
        <v>24</v>
      </c>
      <c r="Q13" s="20" t="s">
        <v>25</v>
      </c>
      <c r="R13" s="20" t="s">
        <v>25</v>
      </c>
      <c r="S13" s="60"/>
    </row>
    <row r="14" spans="1:22" x14ac:dyDescent="0.25">
      <c r="A14" s="20">
        <v>1</v>
      </c>
      <c r="B14" s="20">
        <v>2</v>
      </c>
      <c r="C14" s="20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  <c r="J14" s="20">
        <v>10</v>
      </c>
      <c r="K14" s="20">
        <v>11</v>
      </c>
      <c r="L14" s="20">
        <v>12</v>
      </c>
      <c r="M14" s="20">
        <v>13</v>
      </c>
      <c r="N14" s="20">
        <v>14</v>
      </c>
      <c r="O14" s="20">
        <v>15</v>
      </c>
      <c r="P14" s="20">
        <v>16</v>
      </c>
      <c r="Q14" s="20">
        <v>17</v>
      </c>
      <c r="R14" s="20">
        <v>18</v>
      </c>
      <c r="S14" s="20">
        <v>19</v>
      </c>
    </row>
    <row r="15" spans="1:22" s="5" customFormat="1" ht="15.75" customHeight="1" x14ac:dyDescent="0.25">
      <c r="A15" s="57" t="s">
        <v>40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9"/>
      <c r="V15" s="32"/>
    </row>
    <row r="16" spans="1:22" s="5" customFormat="1" ht="27" customHeight="1" x14ac:dyDescent="0.25">
      <c r="A16" s="27">
        <v>1</v>
      </c>
      <c r="B16" s="27" t="s">
        <v>55</v>
      </c>
      <c r="C16" s="30">
        <v>1969</v>
      </c>
      <c r="D16" s="30">
        <v>2017</v>
      </c>
      <c r="E16" s="22" t="s">
        <v>56</v>
      </c>
      <c r="F16" s="23">
        <v>3</v>
      </c>
      <c r="G16" s="23">
        <v>2</v>
      </c>
      <c r="H16" s="22">
        <v>1429.7</v>
      </c>
      <c r="I16" s="22">
        <v>1297.7</v>
      </c>
      <c r="J16" s="21">
        <v>930.8</v>
      </c>
      <c r="K16" s="21">
        <v>61</v>
      </c>
      <c r="L16" s="22">
        <f>Q16*I16</f>
        <v>5063625.4000000004</v>
      </c>
      <c r="M16" s="24">
        <v>0</v>
      </c>
      <c r="N16" s="24">
        <v>0</v>
      </c>
      <c r="O16" s="24">
        <v>0</v>
      </c>
      <c r="P16" s="22">
        <f>L16</f>
        <v>5063625.4000000004</v>
      </c>
      <c r="Q16" s="43">
        <v>3902</v>
      </c>
      <c r="R16" s="43">
        <f xml:space="preserve"> Q16+1355</f>
        <v>5257</v>
      </c>
      <c r="S16" s="27" t="s">
        <v>81</v>
      </c>
      <c r="V16" s="32"/>
    </row>
    <row r="17" spans="1:22" s="5" customFormat="1" ht="30.75" customHeight="1" x14ac:dyDescent="0.25">
      <c r="A17" s="27">
        <v>2</v>
      </c>
      <c r="B17" s="27" t="s">
        <v>63</v>
      </c>
      <c r="C17" s="21">
        <v>1968</v>
      </c>
      <c r="D17" s="21">
        <v>2013</v>
      </c>
      <c r="E17" s="22" t="s">
        <v>56</v>
      </c>
      <c r="F17" s="23">
        <v>4</v>
      </c>
      <c r="G17" s="23">
        <v>2</v>
      </c>
      <c r="H17" s="33">
        <v>1312.6</v>
      </c>
      <c r="I17" s="22">
        <v>970.4</v>
      </c>
      <c r="J17" s="21">
        <v>435</v>
      </c>
      <c r="K17" s="21">
        <v>52</v>
      </c>
      <c r="L17" s="22">
        <f t="shared" ref="L17:L26" si="0">Q17*I17</f>
        <v>3786500.8</v>
      </c>
      <c r="M17" s="24">
        <v>0</v>
      </c>
      <c r="N17" s="24">
        <v>0</v>
      </c>
      <c r="O17" s="24">
        <v>0</v>
      </c>
      <c r="P17" s="22">
        <f t="shared" ref="P17:P27" si="1">L17</f>
        <v>3786500.8</v>
      </c>
      <c r="Q17" s="43">
        <v>3902</v>
      </c>
      <c r="R17" s="43">
        <f xml:space="preserve"> Q17+1355</f>
        <v>5257</v>
      </c>
      <c r="S17" s="27" t="s">
        <v>81</v>
      </c>
      <c r="V17" s="32"/>
    </row>
    <row r="18" spans="1:22" s="5" customFormat="1" ht="30.75" customHeight="1" x14ac:dyDescent="0.25">
      <c r="A18" s="27">
        <v>3</v>
      </c>
      <c r="B18" s="27" t="s">
        <v>64</v>
      </c>
      <c r="C18" s="21">
        <v>1982</v>
      </c>
      <c r="D18" s="21">
        <v>2008</v>
      </c>
      <c r="E18" s="22" t="s">
        <v>51</v>
      </c>
      <c r="F18" s="23">
        <v>5</v>
      </c>
      <c r="G18" s="23">
        <v>2</v>
      </c>
      <c r="H18" s="33">
        <v>2152.4</v>
      </c>
      <c r="I18" s="22">
        <v>1556.2</v>
      </c>
      <c r="J18" s="21">
        <v>1309</v>
      </c>
      <c r="K18" s="21">
        <v>78</v>
      </c>
      <c r="L18" s="22">
        <f t="shared" si="0"/>
        <v>6072292.4000000004</v>
      </c>
      <c r="M18" s="24">
        <v>0</v>
      </c>
      <c r="N18" s="24">
        <v>0</v>
      </c>
      <c r="O18" s="24">
        <v>0</v>
      </c>
      <c r="P18" s="22">
        <f t="shared" si="1"/>
        <v>6072292.4000000004</v>
      </c>
      <c r="Q18" s="43">
        <v>3902</v>
      </c>
      <c r="R18" s="43">
        <f>Q18+1325</f>
        <v>5227</v>
      </c>
      <c r="S18" s="27" t="s">
        <v>81</v>
      </c>
      <c r="V18" s="32"/>
    </row>
    <row r="19" spans="1:22" s="5" customFormat="1" ht="30.75" customHeight="1" x14ac:dyDescent="0.25">
      <c r="A19" s="27">
        <v>4</v>
      </c>
      <c r="B19" s="27" t="s">
        <v>65</v>
      </c>
      <c r="C19" s="21">
        <v>1981</v>
      </c>
      <c r="D19" s="21">
        <v>2008</v>
      </c>
      <c r="E19" s="22" t="s">
        <v>51</v>
      </c>
      <c r="F19" s="23">
        <v>5</v>
      </c>
      <c r="G19" s="23">
        <v>2</v>
      </c>
      <c r="H19" s="33">
        <v>2144.1</v>
      </c>
      <c r="I19" s="22">
        <v>1918.2</v>
      </c>
      <c r="J19" s="21">
        <v>1505.4</v>
      </c>
      <c r="K19" s="21">
        <v>94</v>
      </c>
      <c r="L19" s="22">
        <f t="shared" si="0"/>
        <v>7484816.4000000004</v>
      </c>
      <c r="M19" s="24">
        <v>0</v>
      </c>
      <c r="N19" s="24">
        <v>0</v>
      </c>
      <c r="O19" s="24">
        <v>0</v>
      </c>
      <c r="P19" s="22">
        <f t="shared" si="1"/>
        <v>7484816.4000000004</v>
      </c>
      <c r="Q19" s="43">
        <v>3902</v>
      </c>
      <c r="R19" s="43">
        <f t="shared" ref="R19:R26" si="2">Q19+1325</f>
        <v>5227</v>
      </c>
      <c r="S19" s="27" t="s">
        <v>81</v>
      </c>
      <c r="V19" s="32"/>
    </row>
    <row r="20" spans="1:22" s="5" customFormat="1" ht="30.75" customHeight="1" x14ac:dyDescent="0.25">
      <c r="A20" s="27">
        <v>5</v>
      </c>
      <c r="B20" s="27" t="s">
        <v>66</v>
      </c>
      <c r="C20" s="21">
        <v>1977</v>
      </c>
      <c r="D20" s="21">
        <v>2008</v>
      </c>
      <c r="E20" s="22" t="s">
        <v>51</v>
      </c>
      <c r="F20" s="23">
        <v>5</v>
      </c>
      <c r="G20" s="23">
        <v>2</v>
      </c>
      <c r="H20" s="22">
        <v>2148.6999999999998</v>
      </c>
      <c r="I20" s="22">
        <v>1560.4</v>
      </c>
      <c r="J20" s="21">
        <v>1382.9</v>
      </c>
      <c r="K20" s="21">
        <v>76</v>
      </c>
      <c r="L20" s="22">
        <f t="shared" si="0"/>
        <v>6088680.8000000007</v>
      </c>
      <c r="M20" s="24">
        <v>0</v>
      </c>
      <c r="N20" s="24">
        <v>0</v>
      </c>
      <c r="O20" s="43">
        <v>0</v>
      </c>
      <c r="P20" s="22">
        <f t="shared" si="1"/>
        <v>6088680.8000000007</v>
      </c>
      <c r="Q20" s="43">
        <v>3902</v>
      </c>
      <c r="R20" s="43">
        <f t="shared" si="2"/>
        <v>5227</v>
      </c>
      <c r="S20" s="27" t="s">
        <v>81</v>
      </c>
      <c r="V20" s="32"/>
    </row>
    <row r="21" spans="1:22" s="5" customFormat="1" ht="30.75" customHeight="1" x14ac:dyDescent="0.25">
      <c r="A21" s="27">
        <v>6</v>
      </c>
      <c r="B21" s="27" t="s">
        <v>67</v>
      </c>
      <c r="C21" s="21">
        <v>1990</v>
      </c>
      <c r="D21" s="21">
        <v>2011</v>
      </c>
      <c r="E21" s="22" t="s">
        <v>51</v>
      </c>
      <c r="F21" s="23">
        <v>5</v>
      </c>
      <c r="G21" s="23">
        <v>2</v>
      </c>
      <c r="H21" s="22">
        <v>2678.2</v>
      </c>
      <c r="I21" s="22">
        <v>2133.6</v>
      </c>
      <c r="J21" s="21">
        <v>1973.8</v>
      </c>
      <c r="K21" s="21">
        <v>103</v>
      </c>
      <c r="L21" s="22">
        <f t="shared" si="0"/>
        <v>8325307.1999999993</v>
      </c>
      <c r="M21" s="24">
        <v>0</v>
      </c>
      <c r="N21" s="24">
        <v>0</v>
      </c>
      <c r="O21" s="43">
        <v>0</v>
      </c>
      <c r="P21" s="22">
        <f t="shared" si="1"/>
        <v>8325307.1999999993</v>
      </c>
      <c r="Q21" s="43">
        <v>3902</v>
      </c>
      <c r="R21" s="43">
        <f t="shared" si="2"/>
        <v>5227</v>
      </c>
      <c r="S21" s="27" t="s">
        <v>81</v>
      </c>
      <c r="V21" s="32"/>
    </row>
    <row r="22" spans="1:22" s="5" customFormat="1" ht="30.75" customHeight="1" x14ac:dyDescent="0.25">
      <c r="A22" s="27">
        <v>7</v>
      </c>
      <c r="B22" s="27" t="s">
        <v>68</v>
      </c>
      <c r="C22" s="21">
        <v>1983</v>
      </c>
      <c r="D22" s="21">
        <v>2009</v>
      </c>
      <c r="E22" s="22" t="s">
        <v>51</v>
      </c>
      <c r="F22" s="23">
        <v>5</v>
      </c>
      <c r="G22" s="23">
        <v>2</v>
      </c>
      <c r="H22" s="22">
        <v>1462.52</v>
      </c>
      <c r="I22" s="22">
        <v>1364.22</v>
      </c>
      <c r="J22" s="21">
        <v>146.86000000000001</v>
      </c>
      <c r="K22" s="21">
        <v>70</v>
      </c>
      <c r="L22" s="22">
        <f t="shared" si="0"/>
        <v>5323186.4400000004</v>
      </c>
      <c r="M22" s="24">
        <v>0</v>
      </c>
      <c r="N22" s="24">
        <v>0</v>
      </c>
      <c r="O22" s="43">
        <v>0</v>
      </c>
      <c r="P22" s="22">
        <f t="shared" si="1"/>
        <v>5323186.4400000004</v>
      </c>
      <c r="Q22" s="43">
        <v>3902</v>
      </c>
      <c r="R22" s="43">
        <f t="shared" si="2"/>
        <v>5227</v>
      </c>
      <c r="S22" s="27" t="s">
        <v>81</v>
      </c>
      <c r="V22" s="32"/>
    </row>
    <row r="23" spans="1:22" s="5" customFormat="1" ht="30.75" customHeight="1" x14ac:dyDescent="0.25">
      <c r="A23" s="27">
        <v>8</v>
      </c>
      <c r="B23" s="27" t="s">
        <v>69</v>
      </c>
      <c r="C23" s="21">
        <v>1985</v>
      </c>
      <c r="D23" s="21">
        <v>2010</v>
      </c>
      <c r="E23" s="22" t="s">
        <v>51</v>
      </c>
      <c r="F23" s="23">
        <v>5</v>
      </c>
      <c r="G23" s="23">
        <v>2</v>
      </c>
      <c r="H23" s="22">
        <v>2004.4</v>
      </c>
      <c r="I23" s="22">
        <v>1801.6</v>
      </c>
      <c r="J23" s="21">
        <v>1495.8</v>
      </c>
      <c r="K23" s="21">
        <v>80</v>
      </c>
      <c r="L23" s="22">
        <f t="shared" si="0"/>
        <v>7029843.1999999993</v>
      </c>
      <c r="M23" s="24">
        <v>0</v>
      </c>
      <c r="N23" s="24">
        <v>0</v>
      </c>
      <c r="O23" s="43">
        <v>0</v>
      </c>
      <c r="P23" s="22">
        <f t="shared" si="1"/>
        <v>7029843.1999999993</v>
      </c>
      <c r="Q23" s="43">
        <v>3902</v>
      </c>
      <c r="R23" s="43">
        <f t="shared" si="2"/>
        <v>5227</v>
      </c>
      <c r="S23" s="27" t="s">
        <v>81</v>
      </c>
      <c r="V23" s="32"/>
    </row>
    <row r="24" spans="1:22" s="5" customFormat="1" ht="30.75" customHeight="1" x14ac:dyDescent="0.25">
      <c r="A24" s="27">
        <v>9</v>
      </c>
      <c r="B24" s="27" t="s">
        <v>70</v>
      </c>
      <c r="C24" s="21">
        <v>1988</v>
      </c>
      <c r="D24" s="21">
        <v>2009</v>
      </c>
      <c r="E24" s="22" t="s">
        <v>51</v>
      </c>
      <c r="F24" s="23">
        <v>5</v>
      </c>
      <c r="G24" s="23">
        <v>2</v>
      </c>
      <c r="H24" s="22">
        <v>2065.6</v>
      </c>
      <c r="I24" s="22">
        <v>1546.6</v>
      </c>
      <c r="J24" s="21">
        <v>1001.1</v>
      </c>
      <c r="K24" s="21">
        <v>81</v>
      </c>
      <c r="L24" s="22">
        <f t="shared" si="0"/>
        <v>6034833.1999999993</v>
      </c>
      <c r="M24" s="24">
        <v>0</v>
      </c>
      <c r="N24" s="24">
        <v>0</v>
      </c>
      <c r="O24" s="43">
        <v>0</v>
      </c>
      <c r="P24" s="22">
        <f t="shared" si="1"/>
        <v>6034833.1999999993</v>
      </c>
      <c r="Q24" s="43">
        <v>3902</v>
      </c>
      <c r="R24" s="43">
        <f t="shared" si="2"/>
        <v>5227</v>
      </c>
      <c r="S24" s="27" t="s">
        <v>81</v>
      </c>
      <c r="V24" s="32"/>
    </row>
    <row r="25" spans="1:22" s="5" customFormat="1" ht="30.75" customHeight="1" x14ac:dyDescent="0.25">
      <c r="A25" s="27">
        <v>10</v>
      </c>
      <c r="B25" s="27" t="s">
        <v>71</v>
      </c>
      <c r="C25" s="21">
        <v>1973</v>
      </c>
      <c r="D25" s="21">
        <v>2009</v>
      </c>
      <c r="E25" s="22" t="s">
        <v>51</v>
      </c>
      <c r="F25" s="23">
        <v>4</v>
      </c>
      <c r="G25" s="23">
        <v>2</v>
      </c>
      <c r="H25" s="22">
        <v>2097.6999999999998</v>
      </c>
      <c r="I25" s="22">
        <v>1554</v>
      </c>
      <c r="J25" s="21">
        <v>1233.4000000000001</v>
      </c>
      <c r="K25" s="21">
        <v>100</v>
      </c>
      <c r="L25" s="22">
        <f t="shared" si="0"/>
        <v>6063708</v>
      </c>
      <c r="M25" s="24">
        <v>0</v>
      </c>
      <c r="N25" s="24">
        <v>0</v>
      </c>
      <c r="O25" s="43">
        <v>0</v>
      </c>
      <c r="P25" s="22">
        <f t="shared" si="1"/>
        <v>6063708</v>
      </c>
      <c r="Q25" s="43">
        <v>3902</v>
      </c>
      <c r="R25" s="43">
        <f t="shared" si="2"/>
        <v>5227</v>
      </c>
      <c r="S25" s="27" t="s">
        <v>81</v>
      </c>
      <c r="V25" s="32"/>
    </row>
    <row r="26" spans="1:22" s="5" customFormat="1" ht="30.75" customHeight="1" x14ac:dyDescent="0.25">
      <c r="A26" s="27">
        <v>11</v>
      </c>
      <c r="B26" s="27" t="s">
        <v>72</v>
      </c>
      <c r="C26" s="21">
        <v>1990</v>
      </c>
      <c r="D26" s="21">
        <v>2009</v>
      </c>
      <c r="E26" s="22" t="s">
        <v>51</v>
      </c>
      <c r="F26" s="23">
        <v>5</v>
      </c>
      <c r="G26" s="23">
        <v>2</v>
      </c>
      <c r="H26" s="22">
        <v>2389.3000000000002</v>
      </c>
      <c r="I26" s="22">
        <v>1875.7</v>
      </c>
      <c r="J26" s="21">
        <v>1505</v>
      </c>
      <c r="K26" s="21">
        <v>80</v>
      </c>
      <c r="L26" s="22">
        <f t="shared" si="0"/>
        <v>11629340</v>
      </c>
      <c r="M26" s="24">
        <v>0</v>
      </c>
      <c r="N26" s="24">
        <v>0</v>
      </c>
      <c r="O26" s="43">
        <v>0</v>
      </c>
      <c r="P26" s="22">
        <f t="shared" si="1"/>
        <v>11629340</v>
      </c>
      <c r="Q26" s="43">
        <v>6200</v>
      </c>
      <c r="R26" s="43">
        <f t="shared" si="2"/>
        <v>7525</v>
      </c>
      <c r="S26" s="27" t="s">
        <v>81</v>
      </c>
      <c r="V26" s="32"/>
    </row>
    <row r="27" spans="1:22" s="5" customFormat="1" ht="30.75" customHeight="1" x14ac:dyDescent="0.25">
      <c r="A27" s="27">
        <v>12</v>
      </c>
      <c r="B27" s="27" t="s">
        <v>59</v>
      </c>
      <c r="C27" s="21">
        <v>1982</v>
      </c>
      <c r="D27" s="21">
        <v>2009</v>
      </c>
      <c r="E27" s="22" t="s">
        <v>51</v>
      </c>
      <c r="F27" s="23">
        <v>5</v>
      </c>
      <c r="G27" s="23">
        <v>2</v>
      </c>
      <c r="H27" s="22">
        <v>2098.1999999999998</v>
      </c>
      <c r="I27" s="22">
        <v>1264.2</v>
      </c>
      <c r="J27" s="21">
        <v>158</v>
      </c>
      <c r="K27" s="21">
        <v>56</v>
      </c>
      <c r="L27" s="22">
        <v>2960879</v>
      </c>
      <c r="M27" s="24">
        <v>0</v>
      </c>
      <c r="N27" s="24">
        <v>0</v>
      </c>
      <c r="O27" s="43">
        <v>0</v>
      </c>
      <c r="P27" s="22">
        <f t="shared" si="1"/>
        <v>2960879</v>
      </c>
      <c r="Q27" s="43">
        <f>L27/I27</f>
        <v>2342.096978326214</v>
      </c>
      <c r="R27" s="43">
        <f>Q27</f>
        <v>2342.096978326214</v>
      </c>
      <c r="S27" s="27" t="s">
        <v>81</v>
      </c>
      <c r="V27" s="32"/>
    </row>
    <row r="28" spans="1:22" s="5" customFormat="1" ht="30.75" customHeight="1" x14ac:dyDescent="0.25">
      <c r="A28" s="27">
        <v>13</v>
      </c>
      <c r="B28" s="27" t="s">
        <v>83</v>
      </c>
      <c r="C28" s="21">
        <v>1976</v>
      </c>
      <c r="D28" s="21">
        <v>2017</v>
      </c>
      <c r="E28" s="22" t="s">
        <v>51</v>
      </c>
      <c r="F28" s="23">
        <v>5</v>
      </c>
      <c r="G28" s="23">
        <v>2</v>
      </c>
      <c r="H28" s="22">
        <v>2122.8000000000002</v>
      </c>
      <c r="I28" s="22">
        <v>1543.7</v>
      </c>
      <c r="J28" s="21">
        <v>1332.5</v>
      </c>
      <c r="K28" s="21">
        <v>60</v>
      </c>
      <c r="L28" s="22">
        <f>Q28*I28</f>
        <v>2014528.5</v>
      </c>
      <c r="M28" s="24">
        <v>0</v>
      </c>
      <c r="N28" s="24">
        <v>0</v>
      </c>
      <c r="O28" s="43">
        <v>0</v>
      </c>
      <c r="P28" s="22">
        <f>L28</f>
        <v>2014528.5</v>
      </c>
      <c r="Q28" s="43">
        <v>1305</v>
      </c>
      <c r="R28" s="43">
        <v>1305</v>
      </c>
      <c r="S28" s="27" t="s">
        <v>81</v>
      </c>
      <c r="V28" s="32"/>
    </row>
    <row r="29" spans="1:22" s="5" customFormat="1" ht="36" customHeight="1" x14ac:dyDescent="0.25">
      <c r="A29" s="66" t="s">
        <v>41</v>
      </c>
      <c r="B29" s="66"/>
      <c r="C29" s="29" t="s">
        <v>26</v>
      </c>
      <c r="D29" s="29" t="s">
        <v>26</v>
      </c>
      <c r="E29" s="29" t="s">
        <v>26</v>
      </c>
      <c r="F29" s="29" t="s">
        <v>26</v>
      </c>
      <c r="G29" s="29" t="s">
        <v>26</v>
      </c>
      <c r="H29" s="42">
        <f>SUM(H16:H28)</f>
        <v>26106.22</v>
      </c>
      <c r="I29" s="25">
        <f>SUM(I16:I28)</f>
        <v>20386.52</v>
      </c>
      <c r="J29" s="25">
        <f>SUM(J16:J28)</f>
        <v>14409.56</v>
      </c>
      <c r="K29" s="26">
        <f>SUM(K16:K28)</f>
        <v>991</v>
      </c>
      <c r="L29" s="25">
        <f>SUM(L16:L28)</f>
        <v>77877541.340000004</v>
      </c>
      <c r="M29" s="43">
        <v>0</v>
      </c>
      <c r="N29" s="43">
        <v>0</v>
      </c>
      <c r="O29" s="39">
        <f>SUM(O21:O27)</f>
        <v>0</v>
      </c>
      <c r="P29" s="25">
        <f>SUM(P16:P28)</f>
        <v>77877541.340000004</v>
      </c>
      <c r="Q29" s="29" t="s">
        <v>26</v>
      </c>
      <c r="R29" s="29" t="s">
        <v>26</v>
      </c>
      <c r="S29" s="29" t="s">
        <v>26</v>
      </c>
      <c r="V29" s="32"/>
    </row>
    <row r="31" spans="1:22" x14ac:dyDescent="0.25">
      <c r="M31" s="28"/>
      <c r="P31" s="31"/>
    </row>
    <row r="32" spans="1:22" x14ac:dyDescent="0.25">
      <c r="O32" s="51"/>
    </row>
  </sheetData>
  <mergeCells count="27">
    <mergeCell ref="A29:B29"/>
    <mergeCell ref="A7:S7"/>
    <mergeCell ref="A8:S8"/>
    <mergeCell ref="A10:A13"/>
    <mergeCell ref="B10:B13"/>
    <mergeCell ref="C10:D10"/>
    <mergeCell ref="E10:E13"/>
    <mergeCell ref="F10:F13"/>
    <mergeCell ref="G10:G13"/>
    <mergeCell ref="H10:H12"/>
    <mergeCell ref="I10:J10"/>
    <mergeCell ref="K10:K12"/>
    <mergeCell ref="L10:P10"/>
    <mergeCell ref="Q10:Q12"/>
    <mergeCell ref="R10:R12"/>
    <mergeCell ref="S10:S13"/>
    <mergeCell ref="B2:D2"/>
    <mergeCell ref="B3:D3"/>
    <mergeCell ref="B4:D5"/>
    <mergeCell ref="B6:D6"/>
    <mergeCell ref="A15:S15"/>
    <mergeCell ref="C11:C13"/>
    <mergeCell ref="D11:D13"/>
    <mergeCell ref="I11:I12"/>
    <mergeCell ref="J11:J12"/>
    <mergeCell ref="L11:L12"/>
    <mergeCell ref="M11:P11"/>
  </mergeCells>
  <pageMargins left="0.25" right="0.25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T28"/>
  <sheetViews>
    <sheetView view="pageBreakPreview" zoomScale="73" zoomScaleNormal="85" zoomScaleSheetLayoutView="73" workbookViewId="0">
      <selection activeCell="J3" sqref="J3"/>
    </sheetView>
  </sheetViews>
  <sheetFormatPr defaultRowHeight="15" x14ac:dyDescent="0.25"/>
  <cols>
    <col min="1" max="1" width="22" style="10" customWidth="1"/>
    <col min="2" max="2" width="6.5703125" style="10" customWidth="1"/>
    <col min="3" max="3" width="17.7109375" style="10" customWidth="1"/>
    <col min="4" max="4" width="19.7109375" style="10" customWidth="1"/>
    <col min="5" max="5" width="13.7109375" style="10" customWidth="1"/>
    <col min="6" max="6" width="17.42578125" style="10" customWidth="1"/>
    <col min="7" max="7" width="9.28515625" style="10" bestFit="1" customWidth="1"/>
    <col min="8" max="8" width="11.28515625" style="10" bestFit="1" customWidth="1"/>
    <col min="9" max="9" width="13.7109375" style="10" customWidth="1"/>
    <col min="10" max="10" width="19.42578125" style="10" customWidth="1"/>
    <col min="11" max="11" width="13.28515625" style="10" customWidth="1"/>
    <col min="12" max="12" width="17.28515625" style="10" customWidth="1"/>
    <col min="13" max="13" width="9.5703125" style="10" bestFit="1" customWidth="1"/>
    <col min="14" max="14" width="17" style="10" customWidth="1"/>
    <col min="15" max="17" width="9.28515625" style="10" bestFit="1" customWidth="1"/>
    <col min="18" max="18" width="11.28515625" style="10" customWidth="1"/>
    <col min="19" max="19" width="10.5703125" customWidth="1"/>
    <col min="20" max="20" width="13.7109375" customWidth="1"/>
    <col min="21" max="21" width="11.42578125" bestFit="1" customWidth="1"/>
  </cols>
  <sheetData>
    <row r="1" spans="1:20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20" ht="21" x14ac:dyDescent="0.35">
      <c r="A2"/>
      <c r="B2" s="45" t="s">
        <v>54</v>
      </c>
      <c r="C2" s="45"/>
      <c r="D2" s="45"/>
      <c r="E2" s="46"/>
      <c r="F2" s="46"/>
      <c r="G2"/>
      <c r="H2"/>
      <c r="I2"/>
      <c r="J2"/>
      <c r="K2"/>
      <c r="L2"/>
      <c r="M2"/>
      <c r="N2"/>
      <c r="O2" s="41"/>
      <c r="P2"/>
      <c r="Q2"/>
      <c r="R2"/>
    </row>
    <row r="3" spans="1:20" ht="21" x14ac:dyDescent="0.35">
      <c r="A3"/>
      <c r="B3" s="45" t="s">
        <v>78</v>
      </c>
      <c r="C3" s="45"/>
      <c r="D3" s="45"/>
      <c r="E3" s="46"/>
      <c r="F3" s="46"/>
      <c r="G3"/>
      <c r="H3"/>
      <c r="I3"/>
      <c r="J3"/>
      <c r="K3"/>
      <c r="L3"/>
      <c r="M3"/>
      <c r="N3"/>
      <c r="O3" s="41"/>
      <c r="P3"/>
      <c r="Q3"/>
      <c r="R3"/>
    </row>
    <row r="4" spans="1:20" ht="26.25" customHeight="1" x14ac:dyDescent="0.35">
      <c r="A4"/>
      <c r="B4" s="45" t="s">
        <v>79</v>
      </c>
      <c r="C4" s="45"/>
      <c r="D4" s="45"/>
      <c r="E4" s="46"/>
      <c r="F4" s="46"/>
      <c r="G4"/>
      <c r="H4"/>
      <c r="I4"/>
      <c r="J4"/>
      <c r="K4"/>
      <c r="L4"/>
      <c r="M4"/>
      <c r="N4"/>
      <c r="O4" s="41"/>
      <c r="P4"/>
      <c r="Q4"/>
      <c r="R4"/>
    </row>
    <row r="5" spans="1:20" ht="15.75" customHeight="1" x14ac:dyDescent="0.35">
      <c r="A5"/>
      <c r="B5" s="47"/>
      <c r="C5" s="47"/>
      <c r="D5" s="47"/>
      <c r="E5" s="48"/>
      <c r="F5" s="48"/>
      <c r="G5"/>
      <c r="H5"/>
      <c r="I5"/>
      <c r="J5"/>
      <c r="K5"/>
      <c r="L5"/>
      <c r="M5"/>
      <c r="N5"/>
      <c r="O5" s="41"/>
      <c r="P5"/>
      <c r="Q5"/>
      <c r="R5"/>
    </row>
    <row r="6" spans="1:20" ht="21" x14ac:dyDescent="0.35">
      <c r="A6"/>
      <c r="B6" s="49" t="s">
        <v>85</v>
      </c>
      <c r="C6" s="47"/>
      <c r="D6" s="47"/>
      <c r="E6" s="48"/>
      <c r="F6" s="48"/>
      <c r="G6"/>
      <c r="H6"/>
      <c r="I6"/>
      <c r="J6"/>
      <c r="K6"/>
      <c r="L6"/>
      <c r="M6"/>
      <c r="N6"/>
      <c r="O6"/>
      <c r="P6"/>
      <c r="Q6"/>
      <c r="R6"/>
    </row>
    <row r="7" spans="1:20" ht="15.75" x14ac:dyDescent="0.25">
      <c r="A7" s="73" t="s">
        <v>39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3"/>
    </row>
    <row r="8" spans="1:20" ht="39.75" customHeight="1" x14ac:dyDescent="0.25">
      <c r="A8" s="74" t="s">
        <v>60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</row>
    <row r="9" spans="1:20" ht="72.75" customHeight="1" x14ac:dyDescent="0.25">
      <c r="A9" s="75" t="s">
        <v>1</v>
      </c>
      <c r="B9" s="75"/>
      <c r="C9" s="75" t="s">
        <v>27</v>
      </c>
      <c r="D9" s="75" t="s">
        <v>28</v>
      </c>
      <c r="E9" s="75"/>
      <c r="F9" s="75"/>
      <c r="G9" s="75"/>
      <c r="H9" s="75"/>
      <c r="I9" s="75"/>
      <c r="J9" s="75"/>
      <c r="K9" s="75"/>
      <c r="L9" s="75"/>
      <c r="M9" s="77" t="s">
        <v>29</v>
      </c>
      <c r="N9" s="77"/>
      <c r="O9" s="77"/>
      <c r="P9" s="77"/>
      <c r="Q9" s="77"/>
      <c r="R9" s="77"/>
      <c r="S9" s="77"/>
      <c r="T9" s="77"/>
    </row>
    <row r="10" spans="1:20" ht="315.75" customHeight="1" x14ac:dyDescent="0.25">
      <c r="A10" s="75"/>
      <c r="B10" s="75"/>
      <c r="C10" s="75"/>
      <c r="D10" s="7" t="s">
        <v>30</v>
      </c>
      <c r="E10" s="76" t="s">
        <v>31</v>
      </c>
      <c r="F10" s="76"/>
      <c r="G10" s="76" t="s">
        <v>32</v>
      </c>
      <c r="H10" s="76"/>
      <c r="I10" s="76" t="s">
        <v>33</v>
      </c>
      <c r="J10" s="76"/>
      <c r="K10" s="76" t="s">
        <v>34</v>
      </c>
      <c r="L10" s="76"/>
      <c r="M10" s="75" t="s">
        <v>35</v>
      </c>
      <c r="N10" s="75"/>
      <c r="O10" s="75" t="s">
        <v>36</v>
      </c>
      <c r="P10" s="75"/>
      <c r="Q10" s="75" t="s">
        <v>37</v>
      </c>
      <c r="R10" s="75"/>
      <c r="S10" s="75" t="s">
        <v>53</v>
      </c>
      <c r="T10" s="75"/>
    </row>
    <row r="11" spans="1:20" ht="15.75" x14ac:dyDescent="0.25">
      <c r="A11" s="75"/>
      <c r="B11" s="75"/>
      <c r="C11" s="6" t="s">
        <v>24</v>
      </c>
      <c r="D11" s="6" t="s">
        <v>24</v>
      </c>
      <c r="E11" s="6" t="s">
        <v>22</v>
      </c>
      <c r="F11" s="6" t="s">
        <v>24</v>
      </c>
      <c r="G11" s="6" t="s">
        <v>22</v>
      </c>
      <c r="H11" s="6" t="s">
        <v>24</v>
      </c>
      <c r="I11" s="6" t="s">
        <v>22</v>
      </c>
      <c r="J11" s="6" t="s">
        <v>24</v>
      </c>
      <c r="K11" s="6" t="s">
        <v>22</v>
      </c>
      <c r="L11" s="6" t="s">
        <v>24</v>
      </c>
      <c r="M11" s="6" t="s">
        <v>38</v>
      </c>
      <c r="N11" s="6" t="s">
        <v>24</v>
      </c>
      <c r="O11" s="6" t="s">
        <v>22</v>
      </c>
      <c r="P11" s="6" t="s">
        <v>24</v>
      </c>
      <c r="Q11" s="6" t="s">
        <v>22</v>
      </c>
      <c r="R11" s="6" t="s">
        <v>24</v>
      </c>
      <c r="S11" s="37" t="s">
        <v>22</v>
      </c>
      <c r="T11" s="37" t="s">
        <v>24</v>
      </c>
    </row>
    <row r="12" spans="1:20" ht="15.75" x14ac:dyDescent="0.2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6">
        <v>10</v>
      </c>
      <c r="K12" s="6">
        <v>11</v>
      </c>
      <c r="L12" s="6">
        <v>12</v>
      </c>
      <c r="M12" s="6">
        <v>13</v>
      </c>
      <c r="N12" s="6">
        <v>14</v>
      </c>
      <c r="O12" s="6">
        <v>15</v>
      </c>
      <c r="P12" s="6">
        <v>16</v>
      </c>
      <c r="Q12" s="6">
        <v>17</v>
      </c>
      <c r="R12" s="6">
        <v>18</v>
      </c>
      <c r="S12" s="37">
        <v>19</v>
      </c>
      <c r="T12" s="37">
        <v>20</v>
      </c>
    </row>
    <row r="13" spans="1:20" s="2" customFormat="1" ht="15.75" customHeight="1" x14ac:dyDescent="0.25">
      <c r="A13" s="72" t="s">
        <v>40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</row>
    <row r="14" spans="1:20" s="2" customFormat="1" ht="15.75" x14ac:dyDescent="0.25">
      <c r="A14" s="11" t="s">
        <v>57</v>
      </c>
      <c r="B14" s="12">
        <v>29</v>
      </c>
      <c r="C14" s="13">
        <v>5063625.4000000004</v>
      </c>
      <c r="D14" s="38">
        <v>0</v>
      </c>
      <c r="E14" s="34">
        <v>1297.7</v>
      </c>
      <c r="F14" s="13">
        <f>C14-N14</f>
        <v>4624029.5250000004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14">
        <v>1</v>
      </c>
      <c r="N14" s="13">
        <f>E14*(1355/4)</f>
        <v>439595.875</v>
      </c>
      <c r="O14" s="3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</row>
    <row r="15" spans="1:20" s="2" customFormat="1" ht="15.75" x14ac:dyDescent="0.25">
      <c r="A15" s="11" t="s">
        <v>57</v>
      </c>
      <c r="B15" s="12" t="s">
        <v>73</v>
      </c>
      <c r="C15" s="13">
        <v>3786500.8</v>
      </c>
      <c r="D15" s="38">
        <v>0</v>
      </c>
      <c r="E15" s="34">
        <v>970.4</v>
      </c>
      <c r="F15" s="13">
        <f>C15-N15</f>
        <v>3457777.8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14">
        <v>1</v>
      </c>
      <c r="N15" s="13">
        <f t="shared" ref="N15" si="0">E15*(1355/4)</f>
        <v>328723</v>
      </c>
      <c r="O15" s="3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</row>
    <row r="16" spans="1:20" s="2" customFormat="1" ht="15.75" x14ac:dyDescent="0.25">
      <c r="A16" s="11" t="s">
        <v>57</v>
      </c>
      <c r="B16" s="12">
        <v>51</v>
      </c>
      <c r="C16" s="13">
        <v>6072292.4000000004</v>
      </c>
      <c r="D16" s="38">
        <v>0</v>
      </c>
      <c r="E16" s="38">
        <v>1556.2</v>
      </c>
      <c r="F16" s="38">
        <f>C16-N16</f>
        <v>5556801.1500000004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14">
        <v>1</v>
      </c>
      <c r="N16" s="13">
        <f>E16*(1325/4)</f>
        <v>515491.25</v>
      </c>
      <c r="O16" s="3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</row>
    <row r="17" spans="1:20" s="2" customFormat="1" ht="15.75" x14ac:dyDescent="0.25">
      <c r="A17" s="11" t="s">
        <v>57</v>
      </c>
      <c r="B17" s="12">
        <v>53</v>
      </c>
      <c r="C17" s="13">
        <v>7484816.4000000004</v>
      </c>
      <c r="D17" s="38">
        <v>0</v>
      </c>
      <c r="E17" s="38">
        <v>1918.2</v>
      </c>
      <c r="F17" s="38">
        <f t="shared" ref="F17:F23" si="1">C17-N17</f>
        <v>6849412.6500000004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14">
        <v>1</v>
      </c>
      <c r="N17" s="13">
        <f t="shared" ref="N17:N23" si="2">E17*(1325/4)</f>
        <v>635403.75</v>
      </c>
      <c r="O17" s="3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</row>
    <row r="18" spans="1:20" s="2" customFormat="1" ht="15.75" x14ac:dyDescent="0.25">
      <c r="A18" s="11" t="s">
        <v>77</v>
      </c>
      <c r="B18" s="12">
        <v>2</v>
      </c>
      <c r="C18" s="13">
        <v>6088680.8000000007</v>
      </c>
      <c r="D18" s="38">
        <v>0</v>
      </c>
      <c r="E18" s="38">
        <v>1560.4</v>
      </c>
      <c r="F18" s="38">
        <f t="shared" si="1"/>
        <v>5571798.3000000007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14">
        <v>1</v>
      </c>
      <c r="N18" s="13">
        <f t="shared" si="2"/>
        <v>516882.50000000006</v>
      </c>
      <c r="O18" s="3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</row>
    <row r="19" spans="1:20" s="2" customFormat="1" ht="15.75" x14ac:dyDescent="0.25">
      <c r="A19" s="11" t="s">
        <v>52</v>
      </c>
      <c r="B19" s="12">
        <v>41</v>
      </c>
      <c r="C19" s="13">
        <v>8325307.1999999993</v>
      </c>
      <c r="D19" s="38">
        <v>0</v>
      </c>
      <c r="E19" s="38">
        <v>2133.6</v>
      </c>
      <c r="F19" s="38">
        <f t="shared" si="1"/>
        <v>7618552.1999999993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14">
        <v>1</v>
      </c>
      <c r="N19" s="13">
        <f t="shared" si="2"/>
        <v>706755</v>
      </c>
      <c r="O19" s="3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</row>
    <row r="20" spans="1:20" s="2" customFormat="1" ht="15.75" x14ac:dyDescent="0.25">
      <c r="A20" s="11" t="s">
        <v>76</v>
      </c>
      <c r="B20" s="12">
        <v>5</v>
      </c>
      <c r="C20" s="13">
        <v>5323186.4400000004</v>
      </c>
      <c r="D20" s="38">
        <v>0</v>
      </c>
      <c r="E20" s="38">
        <v>1364.22</v>
      </c>
      <c r="F20" s="38">
        <f t="shared" si="1"/>
        <v>4871288.5650000004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14">
        <v>1</v>
      </c>
      <c r="N20" s="13">
        <f t="shared" si="2"/>
        <v>451897.875</v>
      </c>
      <c r="O20" s="3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</row>
    <row r="21" spans="1:20" s="2" customFormat="1" ht="15.75" x14ac:dyDescent="0.25">
      <c r="A21" s="11" t="s">
        <v>75</v>
      </c>
      <c r="B21" s="12">
        <v>28</v>
      </c>
      <c r="C21" s="13">
        <v>7029843.1999999993</v>
      </c>
      <c r="D21" s="38">
        <v>0</v>
      </c>
      <c r="E21" s="38">
        <v>1801.6</v>
      </c>
      <c r="F21" s="38">
        <f t="shared" si="1"/>
        <v>6433063.1999999993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14">
        <v>1</v>
      </c>
      <c r="N21" s="13">
        <f t="shared" si="2"/>
        <v>596780</v>
      </c>
      <c r="O21" s="3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:20" s="2" customFormat="1" ht="15.75" x14ac:dyDescent="0.25">
      <c r="A22" s="11" t="s">
        <v>52</v>
      </c>
      <c r="B22" s="12">
        <v>50</v>
      </c>
      <c r="C22" s="13">
        <v>6034833.1999999993</v>
      </c>
      <c r="D22" s="38">
        <v>0</v>
      </c>
      <c r="E22" s="38">
        <v>1546.6</v>
      </c>
      <c r="F22" s="38">
        <f t="shared" si="1"/>
        <v>5522521.9499999993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14">
        <v>1</v>
      </c>
      <c r="N22" s="13">
        <f t="shared" si="2"/>
        <v>512311.24999999994</v>
      </c>
      <c r="O22" s="3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  <row r="23" spans="1:20" s="2" customFormat="1" ht="15.75" x14ac:dyDescent="0.25">
      <c r="A23" s="11" t="s">
        <v>57</v>
      </c>
      <c r="B23" s="12" t="s">
        <v>74</v>
      </c>
      <c r="C23" s="13">
        <v>6063708</v>
      </c>
      <c r="D23" s="38">
        <v>0</v>
      </c>
      <c r="E23" s="38">
        <v>1554</v>
      </c>
      <c r="F23" s="38">
        <f t="shared" si="1"/>
        <v>5548945.5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14">
        <v>1</v>
      </c>
      <c r="N23" s="13">
        <f t="shared" si="2"/>
        <v>514762.5</v>
      </c>
      <c r="O23" s="3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</row>
    <row r="24" spans="1:20" s="2" customFormat="1" ht="15.75" x14ac:dyDescent="0.25">
      <c r="A24" s="11" t="s">
        <v>58</v>
      </c>
      <c r="B24" s="12">
        <v>22</v>
      </c>
      <c r="C24" s="13">
        <v>11629340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1875.7</v>
      </c>
      <c r="J24" s="38">
        <f t="shared" ref="J24" si="3">C24-N24</f>
        <v>11629340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</row>
    <row r="25" spans="1:20" s="2" customFormat="1" ht="15.75" x14ac:dyDescent="0.25">
      <c r="A25" s="11" t="s">
        <v>52</v>
      </c>
      <c r="B25" s="12">
        <v>56</v>
      </c>
      <c r="C25" s="13">
        <v>2960879</v>
      </c>
      <c r="D25" s="38">
        <v>2960879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</row>
    <row r="26" spans="1:20" s="2" customFormat="1" ht="15.75" x14ac:dyDescent="0.25">
      <c r="A26" s="52" t="s">
        <v>82</v>
      </c>
      <c r="B26" s="12">
        <v>15</v>
      </c>
      <c r="C26" s="13">
        <v>2014528.5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53">
        <v>1</v>
      </c>
      <c r="N26" s="38">
        <v>2014528.5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</row>
    <row r="27" spans="1:20" s="2" customFormat="1" ht="32.25" customHeight="1" x14ac:dyDescent="0.25">
      <c r="A27" s="70" t="s">
        <v>41</v>
      </c>
      <c r="B27" s="71"/>
      <c r="C27" s="15">
        <f>SUM(C14:C26)</f>
        <v>77877541.340000004</v>
      </c>
      <c r="D27" s="50">
        <v>2960879</v>
      </c>
      <c r="E27" s="15">
        <f>SUM(E14:E25)</f>
        <v>15702.92</v>
      </c>
      <c r="F27" s="15">
        <f>SUM(F14:F25)</f>
        <v>56054190.840000004</v>
      </c>
      <c r="G27" s="35"/>
      <c r="H27" s="15"/>
      <c r="I27" s="35">
        <f>SUM(I14:I25)</f>
        <v>1875.7</v>
      </c>
      <c r="J27" s="15">
        <f>SUM(J14:J25)</f>
        <v>11629340</v>
      </c>
      <c r="K27" s="35">
        <f>SUM(K16:K25)</f>
        <v>0</v>
      </c>
      <c r="L27" s="15">
        <f>SUM(L16:L25)</f>
        <v>0</v>
      </c>
      <c r="M27" s="16">
        <f>SUM(M14:M26)</f>
        <v>11</v>
      </c>
      <c r="N27" s="15">
        <f>SUM(N14:N26)</f>
        <v>7233131.5</v>
      </c>
      <c r="O27" s="35"/>
      <c r="P27" s="35"/>
      <c r="Q27" s="35"/>
      <c r="R27" s="35"/>
      <c r="S27" s="1"/>
      <c r="T27" s="1"/>
    </row>
    <row r="28" spans="1:20" x14ac:dyDescent="0.25">
      <c r="R28"/>
    </row>
  </sheetData>
  <mergeCells count="16">
    <mergeCell ref="A27:B27"/>
    <mergeCell ref="A13:T13"/>
    <mergeCell ref="A7:R7"/>
    <mergeCell ref="A8:R8"/>
    <mergeCell ref="A9:B11"/>
    <mergeCell ref="C9:C10"/>
    <mergeCell ref="D9:L9"/>
    <mergeCell ref="E10:F10"/>
    <mergeCell ref="G10:H10"/>
    <mergeCell ref="I10:J10"/>
    <mergeCell ref="K10:L10"/>
    <mergeCell ref="M10:N10"/>
    <mergeCell ref="O10:P10"/>
    <mergeCell ref="Q10:R10"/>
    <mergeCell ref="M9:T9"/>
    <mergeCell ref="S10:T10"/>
  </mergeCells>
  <pageMargins left="0.25" right="0.25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tabSelected="1" view="pageBreakPreview" zoomScale="60" zoomScaleNormal="100" workbookViewId="0">
      <selection activeCell="G3" sqref="G3"/>
    </sheetView>
  </sheetViews>
  <sheetFormatPr defaultRowHeight="15" x14ac:dyDescent="0.25"/>
  <cols>
    <col min="1" max="1" width="13" customWidth="1"/>
    <col min="2" max="2" width="21.140625" customWidth="1"/>
    <col min="3" max="3" width="15.7109375" customWidth="1"/>
    <col min="4" max="4" width="13" customWidth="1"/>
    <col min="5" max="5" width="13.28515625" customWidth="1"/>
    <col min="6" max="11" width="13" customWidth="1"/>
    <col min="12" max="12" width="18.140625" customWidth="1"/>
    <col min="13" max="13" width="16.85546875" customWidth="1"/>
    <col min="14" max="14" width="19.42578125" customWidth="1"/>
  </cols>
  <sheetData>
    <row r="2" spans="1:14" ht="18.75" x14ac:dyDescent="0.3">
      <c r="B2" s="54" t="s">
        <v>54</v>
      </c>
      <c r="C2" s="54"/>
      <c r="D2" s="54"/>
      <c r="L2" s="41"/>
    </row>
    <row r="3" spans="1:14" ht="18.75" x14ac:dyDescent="0.3">
      <c r="B3" s="54" t="s">
        <v>80</v>
      </c>
      <c r="C3" s="54"/>
      <c r="D3" s="54"/>
      <c r="L3" s="41"/>
    </row>
    <row r="4" spans="1:14" ht="15.75" x14ac:dyDescent="0.25">
      <c r="B4" s="54" t="s">
        <v>79</v>
      </c>
      <c r="C4" s="54"/>
      <c r="D4" s="54"/>
      <c r="L4" s="41"/>
    </row>
    <row r="5" spans="1:14" ht="15.75" x14ac:dyDescent="0.25">
      <c r="B5" s="54"/>
      <c r="C5" s="54"/>
      <c r="D5" s="54"/>
      <c r="L5" s="41"/>
    </row>
    <row r="6" spans="1:14" ht="18.75" x14ac:dyDescent="0.3">
      <c r="B6" s="55" t="s">
        <v>86</v>
      </c>
      <c r="C6" s="56"/>
      <c r="D6" s="56"/>
    </row>
    <row r="7" spans="1:14" ht="15.75" x14ac:dyDescent="0.25">
      <c r="A7" s="78" t="s">
        <v>42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1:14" ht="45" customHeight="1" x14ac:dyDescent="0.25">
      <c r="A8" s="79" t="s">
        <v>62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1:14" ht="15.75" x14ac:dyDescent="0.25">
      <c r="A9" s="75" t="s">
        <v>0</v>
      </c>
      <c r="B9" s="75" t="s">
        <v>43</v>
      </c>
      <c r="C9" s="75" t="s">
        <v>44</v>
      </c>
      <c r="D9" s="75" t="s">
        <v>8</v>
      </c>
      <c r="E9" s="75" t="s">
        <v>45</v>
      </c>
      <c r="F9" s="75"/>
      <c r="G9" s="75"/>
      <c r="H9" s="75"/>
      <c r="I9" s="75"/>
      <c r="J9" s="75" t="s">
        <v>9</v>
      </c>
      <c r="K9" s="75"/>
      <c r="L9" s="75"/>
      <c r="M9" s="75"/>
      <c r="N9" s="75"/>
    </row>
    <row r="10" spans="1:14" ht="15.75" x14ac:dyDescent="0.25">
      <c r="A10" s="75"/>
      <c r="B10" s="75"/>
      <c r="C10" s="75"/>
      <c r="D10" s="75"/>
      <c r="E10" s="17" t="s">
        <v>46</v>
      </c>
      <c r="F10" s="17" t="s">
        <v>47</v>
      </c>
      <c r="G10" s="17" t="s">
        <v>48</v>
      </c>
      <c r="H10" s="17" t="s">
        <v>49</v>
      </c>
      <c r="I10" s="17" t="s">
        <v>15</v>
      </c>
      <c r="J10" s="17" t="s">
        <v>46</v>
      </c>
      <c r="K10" s="17" t="s">
        <v>47</v>
      </c>
      <c r="L10" s="17" t="s">
        <v>48</v>
      </c>
      <c r="M10" s="17" t="s">
        <v>49</v>
      </c>
      <c r="N10" s="17" t="s">
        <v>15</v>
      </c>
    </row>
    <row r="11" spans="1:14" ht="15.75" x14ac:dyDescent="0.25">
      <c r="A11" s="75"/>
      <c r="B11" s="75"/>
      <c r="C11" s="17" t="s">
        <v>22</v>
      </c>
      <c r="D11" s="17" t="s">
        <v>23</v>
      </c>
      <c r="E11" s="17" t="s">
        <v>50</v>
      </c>
      <c r="F11" s="17" t="s">
        <v>50</v>
      </c>
      <c r="G11" s="17" t="s">
        <v>50</v>
      </c>
      <c r="H11" s="17" t="s">
        <v>50</v>
      </c>
      <c r="I11" s="17" t="s">
        <v>50</v>
      </c>
      <c r="J11" s="17" t="s">
        <v>24</v>
      </c>
      <c r="K11" s="17" t="s">
        <v>24</v>
      </c>
      <c r="L11" s="17" t="s">
        <v>24</v>
      </c>
      <c r="M11" s="17" t="s">
        <v>24</v>
      </c>
      <c r="N11" s="17" t="s">
        <v>24</v>
      </c>
    </row>
    <row r="12" spans="1:14" ht="15.75" x14ac:dyDescent="0.25">
      <c r="A12" s="17">
        <v>1</v>
      </c>
      <c r="B12" s="17">
        <v>2</v>
      </c>
      <c r="C12" s="17">
        <v>3</v>
      </c>
      <c r="D12" s="17">
        <v>4</v>
      </c>
      <c r="E12" s="17">
        <v>5</v>
      </c>
      <c r="F12" s="17">
        <v>6</v>
      </c>
      <c r="G12" s="17">
        <v>7</v>
      </c>
      <c r="H12" s="17">
        <v>8</v>
      </c>
      <c r="I12" s="17">
        <v>9</v>
      </c>
      <c r="J12" s="17">
        <v>10</v>
      </c>
      <c r="K12" s="17">
        <v>11</v>
      </c>
      <c r="L12" s="17">
        <v>12</v>
      </c>
      <c r="M12" s="17">
        <v>13</v>
      </c>
      <c r="N12" s="17">
        <v>14</v>
      </c>
    </row>
    <row r="13" spans="1:14" ht="47.25" x14ac:dyDescent="0.25">
      <c r="A13" s="36">
        <v>1</v>
      </c>
      <c r="B13" s="36" t="s">
        <v>41</v>
      </c>
      <c r="C13" s="1">
        <v>26106.22</v>
      </c>
      <c r="D13" s="1">
        <v>991</v>
      </c>
      <c r="E13" s="1"/>
      <c r="F13" s="1"/>
      <c r="G13" s="1"/>
      <c r="H13" s="1">
        <v>13</v>
      </c>
      <c r="I13" s="1">
        <v>13</v>
      </c>
      <c r="J13" s="1"/>
      <c r="K13" s="1"/>
      <c r="L13" s="1"/>
      <c r="M13" s="1">
        <v>77877541.340000004</v>
      </c>
      <c r="N13" s="1">
        <v>77877541.340000004</v>
      </c>
    </row>
    <row r="19" spans="11:11" ht="15.75" x14ac:dyDescent="0.25">
      <c r="K19" s="41"/>
    </row>
    <row r="20" spans="11:11" ht="15.75" x14ac:dyDescent="0.25">
      <c r="K20" s="41"/>
    </row>
    <row r="21" spans="11:11" ht="15.75" x14ac:dyDescent="0.25">
      <c r="K21" s="41"/>
    </row>
    <row r="22" spans="11:11" ht="15.75" x14ac:dyDescent="0.25">
      <c r="K22" s="41"/>
    </row>
  </sheetData>
  <mergeCells count="12">
    <mergeCell ref="A8:N8"/>
    <mergeCell ref="A9:A11"/>
    <mergeCell ref="B9:B11"/>
    <mergeCell ref="C9:C10"/>
    <mergeCell ref="D9:D10"/>
    <mergeCell ref="E9:I9"/>
    <mergeCell ref="J9:N9"/>
    <mergeCell ref="B2:D2"/>
    <mergeCell ref="B3:D3"/>
    <mergeCell ref="B4:D5"/>
    <mergeCell ref="B6:D6"/>
    <mergeCell ref="A7:N7"/>
  </mergeCells>
  <pageMargins left="0.31496062992125984" right="0.31496062992125984" top="0.19685039370078741" bottom="0.35433070866141736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 1.</vt:lpstr>
      <vt:lpstr>прил 2.</vt:lpstr>
      <vt:lpstr>прил 3.</vt:lpstr>
      <vt:lpstr>'прил 1.'!Область_печати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САНЫЧ</dc:creator>
  <cp:lastModifiedBy>Мария Калугина</cp:lastModifiedBy>
  <cp:lastPrinted>2018-03-25T21:19:03Z</cp:lastPrinted>
  <dcterms:created xsi:type="dcterms:W3CDTF">2016-02-14T09:22:32Z</dcterms:created>
  <dcterms:modified xsi:type="dcterms:W3CDTF">2018-03-25T21:20:41Z</dcterms:modified>
</cp:coreProperties>
</file>